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<sst xmlns="http://schemas.openxmlformats.org/spreadsheetml/2006/main" count="262" uniqueCount="182">
  <si>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</si>
  <si>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</si>
  <si>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</si>
  <si>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</si>
  <si>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</si>
  <si>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</si>
  <si>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</si>
  <si>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</si>
  <si>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</si>
  <si>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</si>
  <si>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</si>
  <si>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</si>
  <si>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</si>
  <si>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</si>
  <si>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</si>
  <si>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</si>
  <si>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</si>
  <si>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</si>
  <si>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</si>
  <si>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</si>
  <si>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</si>
  <si>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</si>
  <si>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</si>
  <si>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</si>
  <si>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</si>
  <si>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</si>
  <si>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</si>
  <si>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</si>
  <si>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</si>
  <si>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</si>
  <si>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</si>
  <si>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</si>
  <si>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</si>
  <si>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</si>
  <si>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</si>
  <si>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</si>
  <si>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</si>
  <si>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</si>
  <si>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</si>
  <si>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</si>
  <si>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</si>
  <si>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</si>
  <si>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</si>
  <si>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</si>
  <si>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</si>
  <si>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</si>
  <si>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</si>
  <si>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</si>
  <si>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</si>
  <si>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</si>
  <si>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</si>
  <si>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</si>
  <si>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</si>
  <si>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</si>
  <si>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</si>
  <si>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</si>
  <si>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</si>
  <si>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</si>
  <si>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</si>
  <si>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</si>
  <si>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</si>
  <si>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</si>
  <si>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</si>
  <si>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</si>
  <si>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</si>
  <si>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</si>
  <si>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</si>
  <si>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</si>
  <si>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</si>
  <si>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</si>
  <si>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</si>
  <si>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</si>
  <si>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</si>
  <si>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</si>
  <si>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</si>
  <si>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</si>
  <si>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</si>
  <si>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</si>
  <si>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</si>
  <si>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</si>
  <si>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</si>
  <si>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</si>
  <si>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</si>
  <si>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</si>
  <si>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</si>
  <si>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</si>
  <si>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</si>
  <si>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</si>
  <si>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</si>
  <si>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</si>
  <si>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</si>
  <si>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</si>
  <si>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</si>
  <si>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</si>
  <si>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</si>
  <si>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</si>
  <si>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</si>
  <si>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</si>
  <si>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</si>
  <si>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</si>
  <si>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</si>
  <si>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</si>
  <si>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</si>
  <si>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</si>
  <si>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</si>
  <si>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</si>
  <si>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</si>
  <si>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</si>
  <si>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</si>
  <si>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</si>
  <si>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</si>
  <si>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</si>
  <si>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</si>
  <si>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</si>
  <si>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</si>
  <si>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</si>
  <si>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</si>
  <si>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</si>
  <si>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</si>
  <si>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</si>
  <si>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</si>
  <si>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</si>
  <si>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</si>
  <si>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</si>
  <si>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</si>
  <si>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</si>
  <si>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</si>
  <si>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</si>
  <si>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</si>
  <si>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</si>
  <si>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</si>
  <si>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</si>
  <si>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</si>
  <si>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</si>
  <si>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</si>
  <si>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>до рішення сімнадцятої сесії</t>
  </si>
  <si>
    <t>"Про бюджет Нетішинської міської територіальної громади на 2022 рік"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</si>
  <si>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</si>
  <si>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</si>
  <si>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</si>
  <si>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</si>
  <si>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</si>
  <si>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</si>
  <si>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</si>
  <si>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</si>
  <si>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</si>
  <si>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</si>
  <si>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</si>
  <si>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17.12.2021 № 17/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</si>
  <si>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</si>
  <si>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</si>
  <si>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</si>
  <si>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</si>
  <si>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</si>
  <si>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</si>
  <si>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</si>
  <si>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</si>
  <si>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</si>
  <si>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</si>
  <si>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</si>
  <si>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</si>
  <si>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</si>
  <si>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</si>
  <si>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</si>
  <si>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</si>
  <si>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</si>
  <si>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</si>
  <si>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</si>
  <si>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</si>
  <si>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</si>
  <si>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</si>
  <si>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</si>
  <si>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0611021</t>
  </si>
  <si>
    <t>0611142</t>
  </si>
  <si>
    <t>1021</t>
  </si>
  <si>
    <t>0921</t>
  </si>
  <si>
    <t>Надання загальної середньої освіти закладами загальної середньої освіти</t>
  </si>
  <si>
    <t>1142</t>
  </si>
  <si>
    <t>0990</t>
  </si>
  <si>
    <t>Інші програми та заходи у сфері освіти</t>
  </si>
  <si>
    <t>Програма розвитку освіти Нетішинської міської ради Нетішинської міської територіальної громади на 2018-2022 роки</t>
  </si>
  <si>
    <t>Рішення 37-ї сесії Нетішинської міської ради від 21.12.2017 № 37/2069 зі змінами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</si>
</sst>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4"/>
  <sheetViews>
    <sheetView tabSelected="1" zoomScale="85" zoomScaleNormal="85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113</v>
      </c>
      <c r="H1" s="21"/>
      <c r="I1" s="21"/>
      <c r="J1" s="21"/>
    </row>
    <row r="2" spans="6:10" ht="18.75">
      <c r="F2" s="16"/>
      <c r="G2" s="16" t="s">
        <v>135</v>
      </c>
      <c r="H2" s="16"/>
      <c r="I2" s="16"/>
      <c r="J2" s="16"/>
    </row>
    <row r="3" spans="6:10" ht="18.75">
      <c r="F3" s="16"/>
      <c r="G3" s="16" t="s">
        <v>127</v>
      </c>
      <c r="H3" s="16"/>
      <c r="I3" s="16"/>
      <c r="J3" s="16"/>
    </row>
    <row r="4" spans="6:10" ht="34.5" customHeight="1">
      <c r="F4" s="16"/>
      <c r="G4" s="109" t="s">
        <v>136</v>
      </c>
      <c r="H4" s="109"/>
      <c r="I4" s="109"/>
      <c r="J4" s="16"/>
    </row>
    <row r="5" spans="6:10" ht="18.75">
      <c r="F5" s="16"/>
      <c r="G5" s="16" t="s">
        <v>148</v>
      </c>
      <c r="H5" s="16"/>
      <c r="I5" s="16"/>
      <c r="J5" s="16"/>
    </row>
    <row r="6" spans="1:10" ht="18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8.75">
      <c r="A7" s="111" t="s">
        <v>134</v>
      </c>
      <c r="B7" s="111"/>
      <c r="C7" s="111"/>
      <c r="D7" s="111"/>
      <c r="E7" s="111"/>
      <c r="F7" s="111"/>
      <c r="G7" s="111"/>
      <c r="H7" s="111"/>
      <c r="I7" s="111"/>
      <c r="J7" s="111"/>
    </row>
    <row r="8" spans="1:10" ht="18.75">
      <c r="A8" s="102">
        <v>22546000000</v>
      </c>
      <c r="B8" s="102"/>
      <c r="C8" s="77"/>
      <c r="D8" s="77"/>
      <c r="E8" s="77"/>
      <c r="F8" s="77"/>
      <c r="G8" s="77"/>
      <c r="H8" s="77"/>
      <c r="I8" s="77"/>
      <c r="J8" s="77"/>
    </row>
    <row r="9" spans="1:10" ht="18" customHeight="1">
      <c r="A9" s="103" t="s">
        <v>114</v>
      </c>
      <c r="B9" s="103"/>
      <c r="C9" s="9"/>
      <c r="D9" s="9"/>
      <c r="E9" s="9"/>
      <c r="F9" s="9"/>
      <c r="G9" s="9"/>
      <c r="H9" s="9"/>
      <c r="I9" s="9"/>
      <c r="J9" s="29" t="s">
        <v>94</v>
      </c>
    </row>
    <row r="10" spans="1:10" ht="51" customHeight="1">
      <c r="A10" s="100" t="s">
        <v>115</v>
      </c>
      <c r="B10" s="100" t="s">
        <v>116</v>
      </c>
      <c r="C10" s="100" t="s">
        <v>73</v>
      </c>
      <c r="D10" s="100" t="s">
        <v>117</v>
      </c>
      <c r="E10" s="112" t="s">
        <v>74</v>
      </c>
      <c r="F10" s="112" t="s">
        <v>75</v>
      </c>
      <c r="G10" s="112" t="s">
        <v>76</v>
      </c>
      <c r="H10" s="104" t="s">
        <v>0</v>
      </c>
      <c r="I10" s="106" t="s">
        <v>77</v>
      </c>
      <c r="J10" s="106"/>
    </row>
    <row r="11" spans="1:10" ht="139.5" customHeight="1">
      <c r="A11" s="101"/>
      <c r="B11" s="101"/>
      <c r="C11" s="101"/>
      <c r="D11" s="101"/>
      <c r="E11" s="113"/>
      <c r="F11" s="113"/>
      <c r="G11" s="113"/>
      <c r="H11" s="105"/>
      <c r="I11" s="24" t="s">
        <v>78</v>
      </c>
      <c r="J11" s="25" t="s">
        <v>79</v>
      </c>
    </row>
    <row r="12" spans="1:10" ht="15.75">
      <c r="A12" s="36">
        <v>1</v>
      </c>
      <c r="B12" s="37">
        <v>2</v>
      </c>
      <c r="C12" s="37">
        <v>3</v>
      </c>
      <c r="D12" s="37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99" s="5" customFormat="1" ht="47.25">
      <c r="A13" s="38" t="s">
        <v>35</v>
      </c>
      <c r="B13" s="39"/>
      <c r="C13" s="39"/>
      <c r="D13" s="37" t="s">
        <v>99</v>
      </c>
      <c r="E13" s="36"/>
      <c r="F13" s="36"/>
      <c r="G13" s="40">
        <f>G14</f>
        <v>82285186</v>
      </c>
      <c r="H13" s="40">
        <f>H14</f>
        <v>82255286</v>
      </c>
      <c r="I13" s="40">
        <f>I14</f>
        <v>29900</v>
      </c>
      <c r="J13" s="40">
        <f>J14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41" t="s">
        <v>36</v>
      </c>
      <c r="B14" s="42"/>
      <c r="C14" s="42"/>
      <c r="D14" s="43" t="s">
        <v>98</v>
      </c>
      <c r="E14" s="44"/>
      <c r="F14" s="44"/>
      <c r="G14" s="45">
        <f>SUM(G15:G34)</f>
        <v>82285186</v>
      </c>
      <c r="H14" s="45">
        <f>SUM(H15:H34)</f>
        <v>82255286</v>
      </c>
      <c r="I14" s="45">
        <f>SUM(I15:I34)</f>
        <v>29900</v>
      </c>
      <c r="J14" s="45">
        <f>SUM(J15:J34)</f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41" t="s">
        <v>37</v>
      </c>
      <c r="B15" s="42" t="s">
        <v>38</v>
      </c>
      <c r="C15" s="42" t="s">
        <v>14</v>
      </c>
      <c r="D15" s="46" t="s">
        <v>39</v>
      </c>
      <c r="E15" s="47" t="s">
        <v>118</v>
      </c>
      <c r="F15" s="47" t="s">
        <v>170</v>
      </c>
      <c r="G15" s="48">
        <f aca="true" t="shared" si="0" ref="G15:G34">H15+I15</f>
        <v>929300</v>
      </c>
      <c r="H15" s="48">
        <v>899400</v>
      </c>
      <c r="I15" s="48">
        <v>29900</v>
      </c>
      <c r="J15" s="45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41" t="s">
        <v>37</v>
      </c>
      <c r="B16" s="42" t="s">
        <v>38</v>
      </c>
      <c r="C16" s="42" t="s">
        <v>14</v>
      </c>
      <c r="D16" s="46" t="s">
        <v>39</v>
      </c>
      <c r="E16" s="47" t="s">
        <v>123</v>
      </c>
      <c r="F16" s="47" t="s">
        <v>162</v>
      </c>
      <c r="G16" s="48">
        <f t="shared" si="0"/>
        <v>243000</v>
      </c>
      <c r="H16" s="48">
        <v>243000</v>
      </c>
      <c r="I16" s="48">
        <v>0</v>
      </c>
      <c r="J16" s="45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83" customFormat="1" ht="101.25" customHeight="1">
      <c r="A17" s="41" t="s">
        <v>86</v>
      </c>
      <c r="B17" s="42" t="s">
        <v>90</v>
      </c>
      <c r="C17" s="42" t="s">
        <v>91</v>
      </c>
      <c r="D17" s="46" t="s">
        <v>88</v>
      </c>
      <c r="E17" s="47" t="s">
        <v>130</v>
      </c>
      <c r="F17" s="47" t="s">
        <v>163</v>
      </c>
      <c r="G17" s="48">
        <f t="shared" si="0"/>
        <v>21334694</v>
      </c>
      <c r="H17" s="48">
        <v>21334694</v>
      </c>
      <c r="I17" s="48">
        <v>0</v>
      </c>
      <c r="J17" s="45">
        <v>0</v>
      </c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</row>
    <row r="18" spans="1:99" s="83" customFormat="1" ht="101.25" customHeight="1">
      <c r="A18" s="41" t="s">
        <v>87</v>
      </c>
      <c r="B18" s="42" t="s">
        <v>92</v>
      </c>
      <c r="C18" s="42" t="s">
        <v>93</v>
      </c>
      <c r="D18" s="46" t="s">
        <v>89</v>
      </c>
      <c r="E18" s="47" t="s">
        <v>130</v>
      </c>
      <c r="F18" s="47" t="s">
        <v>163</v>
      </c>
      <c r="G18" s="48">
        <f t="shared" si="0"/>
        <v>1957340</v>
      </c>
      <c r="H18" s="48">
        <v>1957340</v>
      </c>
      <c r="I18" s="48">
        <v>0</v>
      </c>
      <c r="J18" s="45">
        <v>0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</row>
    <row r="19" spans="1:99" s="3" customFormat="1" ht="79.5" customHeight="1">
      <c r="A19" s="33" t="s">
        <v>40</v>
      </c>
      <c r="B19" s="80">
        <v>3112</v>
      </c>
      <c r="C19" s="42" t="s">
        <v>7</v>
      </c>
      <c r="D19" s="46" t="s">
        <v>41</v>
      </c>
      <c r="E19" s="44" t="s">
        <v>129</v>
      </c>
      <c r="F19" s="47" t="s">
        <v>164</v>
      </c>
      <c r="G19" s="48">
        <f t="shared" si="0"/>
        <v>132000</v>
      </c>
      <c r="H19" s="48">
        <v>132000</v>
      </c>
      <c r="I19" s="48">
        <v>0</v>
      </c>
      <c r="J19" s="45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41" t="s">
        <v>42</v>
      </c>
      <c r="B20" s="42" t="s">
        <v>45</v>
      </c>
      <c r="C20" s="42" t="s">
        <v>7</v>
      </c>
      <c r="D20" s="46" t="s">
        <v>43</v>
      </c>
      <c r="E20" s="47" t="s">
        <v>123</v>
      </c>
      <c r="F20" s="47" t="s">
        <v>162</v>
      </c>
      <c r="G20" s="48">
        <f t="shared" si="0"/>
        <v>139500</v>
      </c>
      <c r="H20" s="48">
        <v>139500</v>
      </c>
      <c r="I20" s="48">
        <v>0</v>
      </c>
      <c r="J20" s="45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110.25">
      <c r="A21" s="41" t="s">
        <v>44</v>
      </c>
      <c r="B21" s="42" t="s">
        <v>46</v>
      </c>
      <c r="C21" s="42" t="s">
        <v>7</v>
      </c>
      <c r="D21" s="46" t="s">
        <v>8</v>
      </c>
      <c r="E21" s="49" t="s">
        <v>137</v>
      </c>
      <c r="F21" s="47" t="s">
        <v>138</v>
      </c>
      <c r="G21" s="48">
        <f t="shared" si="0"/>
        <v>110000</v>
      </c>
      <c r="H21" s="48">
        <v>110000</v>
      </c>
      <c r="I21" s="48">
        <v>0</v>
      </c>
      <c r="J21" s="45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79.5" customHeight="1">
      <c r="A22" s="33" t="s">
        <v>63</v>
      </c>
      <c r="B22" s="33">
        <v>3242</v>
      </c>
      <c r="C22" s="35" t="s">
        <v>9</v>
      </c>
      <c r="D22" s="34" t="s">
        <v>64</v>
      </c>
      <c r="E22" s="51" t="s">
        <v>110</v>
      </c>
      <c r="F22" s="49" t="s">
        <v>159</v>
      </c>
      <c r="G22" s="45">
        <f t="shared" si="0"/>
        <v>760000</v>
      </c>
      <c r="H22" s="45">
        <v>760000</v>
      </c>
      <c r="I22" s="48">
        <v>0</v>
      </c>
      <c r="J22" s="45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95.25" customHeight="1">
      <c r="A23" s="33" t="s">
        <v>63</v>
      </c>
      <c r="B23" s="33">
        <v>3242</v>
      </c>
      <c r="C23" s="35" t="s">
        <v>9</v>
      </c>
      <c r="D23" s="34" t="s">
        <v>64</v>
      </c>
      <c r="E23" s="47" t="s">
        <v>130</v>
      </c>
      <c r="F23" s="47" t="s">
        <v>163</v>
      </c>
      <c r="G23" s="45">
        <f t="shared" si="0"/>
        <v>135000</v>
      </c>
      <c r="H23" s="48">
        <v>135000</v>
      </c>
      <c r="I23" s="48">
        <v>0</v>
      </c>
      <c r="J23" s="45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77.25" customHeight="1">
      <c r="A24" s="33" t="s">
        <v>63</v>
      </c>
      <c r="B24" s="33">
        <v>3242</v>
      </c>
      <c r="C24" s="35" t="s">
        <v>9</v>
      </c>
      <c r="D24" s="34" t="s">
        <v>64</v>
      </c>
      <c r="E24" s="44" t="s">
        <v>129</v>
      </c>
      <c r="F24" s="47" t="s">
        <v>164</v>
      </c>
      <c r="G24" s="48">
        <f t="shared" si="0"/>
        <v>146000</v>
      </c>
      <c r="H24" s="48">
        <v>146000</v>
      </c>
      <c r="I24" s="48">
        <v>0</v>
      </c>
      <c r="J24" s="45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68.25" customHeight="1">
      <c r="A25" s="33" t="s">
        <v>47</v>
      </c>
      <c r="B25" s="33">
        <v>5011</v>
      </c>
      <c r="C25" s="35" t="s">
        <v>10</v>
      </c>
      <c r="D25" s="78" t="s">
        <v>11</v>
      </c>
      <c r="E25" s="49" t="s">
        <v>122</v>
      </c>
      <c r="F25" s="47" t="s">
        <v>165</v>
      </c>
      <c r="G25" s="48">
        <f t="shared" si="0"/>
        <v>1185000</v>
      </c>
      <c r="H25" s="48">
        <v>1185000</v>
      </c>
      <c r="I25" s="48">
        <v>0</v>
      </c>
      <c r="J25" s="45">
        <v>0</v>
      </c>
      <c r="K25" s="2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2.75" customHeight="1">
      <c r="A26" s="33" t="s">
        <v>48</v>
      </c>
      <c r="B26" s="33">
        <v>5012</v>
      </c>
      <c r="C26" s="35" t="s">
        <v>10</v>
      </c>
      <c r="D26" s="78" t="s">
        <v>72</v>
      </c>
      <c r="E26" s="49" t="s">
        <v>122</v>
      </c>
      <c r="F26" s="47" t="s">
        <v>165</v>
      </c>
      <c r="G26" s="48">
        <f t="shared" si="0"/>
        <v>309600</v>
      </c>
      <c r="H26" s="48">
        <v>309600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98.25" customHeight="1">
      <c r="A27" s="33" t="s">
        <v>139</v>
      </c>
      <c r="B27" s="33">
        <v>6011</v>
      </c>
      <c r="C27" s="35" t="s">
        <v>140</v>
      </c>
      <c r="D27" s="78" t="s">
        <v>142</v>
      </c>
      <c r="E27" s="78" t="s">
        <v>141</v>
      </c>
      <c r="F27" s="47" t="s">
        <v>166</v>
      </c>
      <c r="G27" s="48">
        <f t="shared" si="0"/>
        <v>250000</v>
      </c>
      <c r="H27" s="48">
        <v>250000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7" customFormat="1" ht="81" customHeight="1">
      <c r="A28" s="33" t="s">
        <v>49</v>
      </c>
      <c r="B28" s="33">
        <v>6030</v>
      </c>
      <c r="C28" s="35" t="s">
        <v>12</v>
      </c>
      <c r="D28" s="34" t="s">
        <v>50</v>
      </c>
      <c r="E28" s="47" t="s">
        <v>119</v>
      </c>
      <c r="F28" s="47" t="s">
        <v>167</v>
      </c>
      <c r="G28" s="48">
        <f t="shared" si="0"/>
        <v>42200180</v>
      </c>
      <c r="H28" s="48">
        <v>42200180</v>
      </c>
      <c r="I28" s="48">
        <v>0</v>
      </c>
      <c r="J28" s="45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7" customFormat="1" ht="78.75" customHeight="1">
      <c r="A29" s="33" t="s">
        <v>51</v>
      </c>
      <c r="B29" s="33">
        <v>7130</v>
      </c>
      <c r="C29" s="35" t="s">
        <v>13</v>
      </c>
      <c r="D29" s="34" t="s">
        <v>52</v>
      </c>
      <c r="E29" s="47" t="s">
        <v>120</v>
      </c>
      <c r="F29" s="47" t="s">
        <v>168</v>
      </c>
      <c r="G29" s="48">
        <f t="shared" si="0"/>
        <v>170000</v>
      </c>
      <c r="H29" s="48">
        <v>170000</v>
      </c>
      <c r="I29" s="48">
        <v>0</v>
      </c>
      <c r="J29" s="45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7" customFormat="1" ht="79.5" customHeight="1">
      <c r="A30" s="33">
        <v>217413</v>
      </c>
      <c r="B30" s="33">
        <v>7413</v>
      </c>
      <c r="C30" s="52" t="s">
        <v>95</v>
      </c>
      <c r="D30" s="34" t="s">
        <v>53</v>
      </c>
      <c r="E30" s="47" t="s">
        <v>143</v>
      </c>
      <c r="F30" s="47" t="s">
        <v>171</v>
      </c>
      <c r="G30" s="48">
        <f>H30+I30</f>
        <v>2800707</v>
      </c>
      <c r="H30" s="48">
        <v>2800707</v>
      </c>
      <c r="I30" s="48">
        <v>0</v>
      </c>
      <c r="J30" s="45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7" customFormat="1" ht="78.75">
      <c r="A31" s="52" t="s">
        <v>82</v>
      </c>
      <c r="B31" s="33">
        <v>7461</v>
      </c>
      <c r="C31" s="52" t="s">
        <v>96</v>
      </c>
      <c r="D31" s="35" t="s">
        <v>54</v>
      </c>
      <c r="E31" s="47" t="s">
        <v>119</v>
      </c>
      <c r="F31" s="47" t="s">
        <v>167</v>
      </c>
      <c r="G31" s="48">
        <f>H31+I31</f>
        <v>7965000</v>
      </c>
      <c r="H31" s="48">
        <v>7965000</v>
      </c>
      <c r="I31" s="48">
        <v>0</v>
      </c>
      <c r="J31" s="45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7" customFormat="1" ht="83.25" customHeight="1">
      <c r="A32" s="52" t="s">
        <v>147</v>
      </c>
      <c r="B32" s="33">
        <v>7610</v>
      </c>
      <c r="C32" s="52" t="s">
        <v>144</v>
      </c>
      <c r="D32" s="35" t="s">
        <v>145</v>
      </c>
      <c r="E32" s="47" t="s">
        <v>146</v>
      </c>
      <c r="F32" s="47" t="s">
        <v>169</v>
      </c>
      <c r="G32" s="48">
        <f>H32+I32</f>
        <v>120000</v>
      </c>
      <c r="H32" s="48">
        <v>120000</v>
      </c>
      <c r="I32" s="48">
        <v>0</v>
      </c>
      <c r="J32" s="45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7" customFormat="1" ht="113.25" customHeight="1">
      <c r="A33" s="52" t="s">
        <v>83</v>
      </c>
      <c r="B33" s="33">
        <v>7693</v>
      </c>
      <c r="C33" s="52" t="s">
        <v>85</v>
      </c>
      <c r="D33" s="34" t="s">
        <v>55</v>
      </c>
      <c r="E33" s="47" t="s">
        <v>132</v>
      </c>
      <c r="F33" s="47" t="s">
        <v>133</v>
      </c>
      <c r="G33" s="48">
        <f t="shared" si="0"/>
        <v>1237865</v>
      </c>
      <c r="H33" s="48">
        <v>1237865</v>
      </c>
      <c r="I33" s="48">
        <v>0</v>
      </c>
      <c r="J33" s="45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81" customHeight="1">
      <c r="A34" s="52" t="s">
        <v>84</v>
      </c>
      <c r="B34" s="33">
        <v>8110</v>
      </c>
      <c r="C34" s="52" t="s">
        <v>97</v>
      </c>
      <c r="D34" s="34" t="s">
        <v>56</v>
      </c>
      <c r="E34" s="47" t="s">
        <v>121</v>
      </c>
      <c r="F34" s="47" t="s">
        <v>158</v>
      </c>
      <c r="G34" s="48">
        <f t="shared" si="0"/>
        <v>160000</v>
      </c>
      <c r="H34" s="48">
        <v>160000</v>
      </c>
      <c r="I34" s="48">
        <v>0</v>
      </c>
      <c r="J34" s="45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5" customFormat="1" ht="27.75" customHeight="1">
      <c r="A35" s="53"/>
      <c r="B35" s="54"/>
      <c r="C35" s="54"/>
      <c r="D35" s="55" t="s">
        <v>1</v>
      </c>
      <c r="E35" s="44"/>
      <c r="F35" s="44"/>
      <c r="G35" s="40">
        <f>SUM(G15:G34)</f>
        <v>82285186</v>
      </c>
      <c r="H35" s="40">
        <f>SUM(H15:H34)</f>
        <v>82255286</v>
      </c>
      <c r="I35" s="40">
        <f>SUM(I15:I34)</f>
        <v>29900</v>
      </c>
      <c r="J35" s="40">
        <f>SUM(J15:J34)</f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5" customFormat="1" ht="47.25">
      <c r="A36" s="53" t="s">
        <v>60</v>
      </c>
      <c r="B36" s="54"/>
      <c r="C36" s="54"/>
      <c r="D36" s="55" t="s">
        <v>100</v>
      </c>
      <c r="E36" s="44"/>
      <c r="F36" s="44"/>
      <c r="G36" s="40">
        <f>G37</f>
        <v>1896083</v>
      </c>
      <c r="H36" s="40">
        <f>H37</f>
        <v>1896083</v>
      </c>
      <c r="I36" s="40">
        <f>I37</f>
        <v>0</v>
      </c>
      <c r="J36" s="40">
        <f>J37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5" customFormat="1" ht="47.25">
      <c r="A37" s="41" t="s">
        <v>62</v>
      </c>
      <c r="B37" s="42"/>
      <c r="C37" s="42"/>
      <c r="D37" s="46" t="s">
        <v>101</v>
      </c>
      <c r="E37" s="47"/>
      <c r="F37" s="47"/>
      <c r="G37" s="48">
        <f>SUM(G38:G40)</f>
        <v>1896083</v>
      </c>
      <c r="H37" s="48">
        <f>SUM(H38:H40)</f>
        <v>1896083</v>
      </c>
      <c r="I37" s="48">
        <f>SUM(I38:I40)</f>
        <v>0</v>
      </c>
      <c r="J37" s="48">
        <f>SUM(J38:J40)</f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5" customFormat="1" ht="47.25">
      <c r="A38" s="41" t="s">
        <v>172</v>
      </c>
      <c r="B38" s="97" t="s">
        <v>174</v>
      </c>
      <c r="C38" s="98" t="s">
        <v>175</v>
      </c>
      <c r="D38" s="99" t="s">
        <v>176</v>
      </c>
      <c r="E38" s="107" t="s">
        <v>180</v>
      </c>
      <c r="F38" s="107" t="s">
        <v>181</v>
      </c>
      <c r="G38" s="50">
        <f>H38+I38</f>
        <v>646842</v>
      </c>
      <c r="H38" s="48">
        <v>646842</v>
      </c>
      <c r="I38" s="48">
        <v>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5" customFormat="1" ht="31.5">
      <c r="A39" s="41" t="s">
        <v>173</v>
      </c>
      <c r="B39" s="97" t="s">
        <v>177</v>
      </c>
      <c r="C39" s="98" t="s">
        <v>178</v>
      </c>
      <c r="D39" s="99" t="s">
        <v>179</v>
      </c>
      <c r="E39" s="108"/>
      <c r="F39" s="108"/>
      <c r="G39" s="50">
        <f>H39+I39</f>
        <v>80000</v>
      </c>
      <c r="H39" s="48">
        <v>80000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6" customFormat="1" ht="110.25">
      <c r="A40" s="41" t="s">
        <v>61</v>
      </c>
      <c r="B40" s="42" t="s">
        <v>46</v>
      </c>
      <c r="C40" s="42" t="s">
        <v>7</v>
      </c>
      <c r="D40" s="46" t="s">
        <v>8</v>
      </c>
      <c r="E40" s="47" t="s">
        <v>130</v>
      </c>
      <c r="F40" s="47" t="s">
        <v>157</v>
      </c>
      <c r="G40" s="50">
        <f>H40+I40</f>
        <v>1169241</v>
      </c>
      <c r="H40" s="56">
        <v>1169241</v>
      </c>
      <c r="I40" s="48">
        <v>0</v>
      </c>
      <c r="J40" s="45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5" customFormat="1" ht="18" customHeight="1">
      <c r="A41" s="53"/>
      <c r="B41" s="54"/>
      <c r="C41" s="54"/>
      <c r="D41" s="55" t="s">
        <v>1</v>
      </c>
      <c r="E41" s="44"/>
      <c r="F41" s="44"/>
      <c r="G41" s="40">
        <f>SUM(G38:G40)</f>
        <v>1896083</v>
      </c>
      <c r="H41" s="40">
        <f>SUM(H38:H40)</f>
        <v>1896083</v>
      </c>
      <c r="I41" s="40">
        <f>SUM(I38:I40)</f>
        <v>0</v>
      </c>
      <c r="J41" s="40">
        <f>SUM(J38:J40)</f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5" customFormat="1" ht="63">
      <c r="A42" s="31" t="s">
        <v>22</v>
      </c>
      <c r="B42" s="31"/>
      <c r="C42" s="32"/>
      <c r="D42" s="57" t="s">
        <v>102</v>
      </c>
      <c r="E42" s="25"/>
      <c r="F42" s="25"/>
      <c r="G42" s="40">
        <f aca="true" t="shared" si="1" ref="G42:G55">H42+I42</f>
        <v>6980814</v>
      </c>
      <c r="H42" s="40">
        <f>SUM(H43)</f>
        <v>6980814</v>
      </c>
      <c r="I42" s="40">
        <f>SUM(I43)</f>
        <v>0</v>
      </c>
      <c r="J42" s="40">
        <f>SUM(J43)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5" customFormat="1" ht="63">
      <c r="A43" s="33" t="s">
        <v>23</v>
      </c>
      <c r="B43" s="33"/>
      <c r="C43" s="34"/>
      <c r="D43" s="35" t="s">
        <v>103</v>
      </c>
      <c r="E43" s="44"/>
      <c r="F43" s="44"/>
      <c r="G43" s="45">
        <f t="shared" si="1"/>
        <v>6980814</v>
      </c>
      <c r="H43" s="45">
        <f>SUM(H44:H55)</f>
        <v>6980814</v>
      </c>
      <c r="I43" s="45">
        <f>SUM(I44:I55)</f>
        <v>0</v>
      </c>
      <c r="J43" s="45">
        <f>SUM(J44:J55)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11" customFormat="1" ht="80.25" customHeight="1">
      <c r="A44" s="58" t="s">
        <v>28</v>
      </c>
      <c r="B44" s="58" t="s">
        <v>29</v>
      </c>
      <c r="C44" s="59" t="s">
        <v>17</v>
      </c>
      <c r="D44" s="59" t="s">
        <v>30</v>
      </c>
      <c r="E44" s="51" t="s">
        <v>110</v>
      </c>
      <c r="F44" s="49" t="s">
        <v>161</v>
      </c>
      <c r="G44" s="45">
        <f t="shared" si="1"/>
        <v>59961</v>
      </c>
      <c r="H44" s="45">
        <v>59961</v>
      </c>
      <c r="I44" s="48">
        <v>0</v>
      </c>
      <c r="J44" s="45">
        <v>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</row>
    <row r="45" spans="1:99" s="6" customFormat="1" ht="87.75" customHeight="1">
      <c r="A45" s="58" t="s">
        <v>31</v>
      </c>
      <c r="B45" s="58">
        <v>3032</v>
      </c>
      <c r="C45" s="59" t="s">
        <v>18</v>
      </c>
      <c r="D45" s="59" t="s">
        <v>32</v>
      </c>
      <c r="E45" s="51" t="s">
        <v>110</v>
      </c>
      <c r="F45" s="49" t="s">
        <v>159</v>
      </c>
      <c r="G45" s="45">
        <f t="shared" si="1"/>
        <v>32760</v>
      </c>
      <c r="H45" s="48">
        <v>32760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6" customFormat="1" ht="84.75" customHeight="1">
      <c r="A46" s="58" t="s">
        <v>33</v>
      </c>
      <c r="B46" s="58" t="s">
        <v>34</v>
      </c>
      <c r="C46" s="59" t="s">
        <v>18</v>
      </c>
      <c r="D46" s="59" t="s">
        <v>19</v>
      </c>
      <c r="E46" s="51" t="s">
        <v>110</v>
      </c>
      <c r="F46" s="49" t="s">
        <v>159</v>
      </c>
      <c r="G46" s="45">
        <f t="shared" si="1"/>
        <v>270279</v>
      </c>
      <c r="H46" s="45">
        <v>270279</v>
      </c>
      <c r="I46" s="48">
        <v>0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6" customFormat="1" ht="84.75" customHeight="1">
      <c r="A47" s="33" t="s">
        <v>124</v>
      </c>
      <c r="B47" s="33" t="s">
        <v>125</v>
      </c>
      <c r="C47" s="79" t="s">
        <v>18</v>
      </c>
      <c r="D47" s="79" t="s">
        <v>126</v>
      </c>
      <c r="E47" s="51" t="s">
        <v>110</v>
      </c>
      <c r="F47" s="49" t="s">
        <v>159</v>
      </c>
      <c r="G47" s="45">
        <f t="shared" si="1"/>
        <v>51205</v>
      </c>
      <c r="H47" s="45">
        <v>51205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6" customFormat="1" ht="89.25" customHeight="1">
      <c r="A48" s="58" t="s">
        <v>80</v>
      </c>
      <c r="B48" s="58">
        <v>3123</v>
      </c>
      <c r="C48" s="60">
        <v>1040</v>
      </c>
      <c r="D48" s="61" t="s">
        <v>81</v>
      </c>
      <c r="E48" s="51" t="s">
        <v>110</v>
      </c>
      <c r="F48" s="49" t="s">
        <v>159</v>
      </c>
      <c r="G48" s="45">
        <f t="shared" si="1"/>
        <v>7150</v>
      </c>
      <c r="H48" s="45">
        <v>7150</v>
      </c>
      <c r="I48" s="45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6" customFormat="1" ht="110.25">
      <c r="A49" s="33" t="s">
        <v>71</v>
      </c>
      <c r="B49" s="33">
        <v>3140</v>
      </c>
      <c r="C49" s="62">
        <v>1040</v>
      </c>
      <c r="D49" s="46" t="s">
        <v>8</v>
      </c>
      <c r="E49" s="49" t="s">
        <v>137</v>
      </c>
      <c r="F49" s="47" t="s">
        <v>157</v>
      </c>
      <c r="G49" s="45">
        <f t="shared" si="1"/>
        <v>602900</v>
      </c>
      <c r="H49" s="45">
        <v>602900</v>
      </c>
      <c r="I49" s="45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6" customFormat="1" ht="94.5">
      <c r="A50" s="33" t="s">
        <v>24</v>
      </c>
      <c r="B50" s="33">
        <v>3160</v>
      </c>
      <c r="C50" s="35" t="s">
        <v>16</v>
      </c>
      <c r="D50" s="35" t="s">
        <v>25</v>
      </c>
      <c r="E50" s="51" t="s">
        <v>110</v>
      </c>
      <c r="F50" s="49" t="s">
        <v>159</v>
      </c>
      <c r="G50" s="45">
        <f t="shared" si="1"/>
        <v>600230</v>
      </c>
      <c r="H50" s="45">
        <v>600230</v>
      </c>
      <c r="I50" s="45">
        <v>0</v>
      </c>
      <c r="J50" s="45">
        <v>0</v>
      </c>
      <c r="K50" s="4"/>
      <c r="L50" s="7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126">
      <c r="A51" s="33" t="s">
        <v>70</v>
      </c>
      <c r="B51" s="33">
        <v>3180</v>
      </c>
      <c r="C51" s="35" t="s">
        <v>15</v>
      </c>
      <c r="D51" s="35" t="s">
        <v>26</v>
      </c>
      <c r="E51" s="51" t="s">
        <v>110</v>
      </c>
      <c r="F51" s="49" t="s">
        <v>159</v>
      </c>
      <c r="G51" s="45">
        <f t="shared" si="1"/>
        <v>602465</v>
      </c>
      <c r="H51" s="45">
        <v>602465</v>
      </c>
      <c r="I51" s="45">
        <v>0</v>
      </c>
      <c r="J51" s="45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126">
      <c r="A52" s="33" t="s">
        <v>70</v>
      </c>
      <c r="B52" s="33">
        <v>3180</v>
      </c>
      <c r="C52" s="62">
        <v>1060</v>
      </c>
      <c r="D52" s="34" t="s">
        <v>27</v>
      </c>
      <c r="E52" s="49" t="s">
        <v>111</v>
      </c>
      <c r="F52" s="49" t="s">
        <v>160</v>
      </c>
      <c r="G52" s="45">
        <f t="shared" si="1"/>
        <v>66528</v>
      </c>
      <c r="H52" s="45">
        <v>66528</v>
      </c>
      <c r="I52" s="45">
        <v>0</v>
      </c>
      <c r="J52" s="45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3" t="s">
        <v>69</v>
      </c>
      <c r="B53" s="33">
        <v>3192</v>
      </c>
      <c r="C53" s="35" t="s">
        <v>17</v>
      </c>
      <c r="D53" s="34" t="s">
        <v>27</v>
      </c>
      <c r="E53" s="51" t="s">
        <v>110</v>
      </c>
      <c r="F53" s="49" t="s">
        <v>159</v>
      </c>
      <c r="G53" s="45">
        <f t="shared" si="1"/>
        <v>150564</v>
      </c>
      <c r="H53" s="45">
        <v>150564</v>
      </c>
      <c r="I53" s="48">
        <v>0</v>
      </c>
      <c r="J53" s="45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5" customFormat="1" ht="63">
      <c r="A54" s="58" t="s">
        <v>65</v>
      </c>
      <c r="B54" s="58">
        <v>3242</v>
      </c>
      <c r="C54" s="63">
        <v>1090</v>
      </c>
      <c r="D54" s="34" t="s">
        <v>64</v>
      </c>
      <c r="E54" s="51" t="s">
        <v>110</v>
      </c>
      <c r="F54" s="49" t="s">
        <v>159</v>
      </c>
      <c r="G54" s="45">
        <f t="shared" si="1"/>
        <v>4005987</v>
      </c>
      <c r="H54" s="45">
        <v>4005987</v>
      </c>
      <c r="I54" s="48">
        <v>0</v>
      </c>
      <c r="J54" s="45"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</row>
    <row r="55" spans="1:99" s="15" customFormat="1" ht="126">
      <c r="A55" s="58" t="s">
        <v>65</v>
      </c>
      <c r="B55" s="58">
        <v>3242</v>
      </c>
      <c r="C55" s="64">
        <v>1090</v>
      </c>
      <c r="D55" s="34" t="s">
        <v>64</v>
      </c>
      <c r="E55" s="49" t="s">
        <v>111</v>
      </c>
      <c r="F55" s="49" t="s">
        <v>160</v>
      </c>
      <c r="G55" s="45">
        <f t="shared" si="1"/>
        <v>530785</v>
      </c>
      <c r="H55" s="65">
        <v>530785</v>
      </c>
      <c r="I55" s="48">
        <v>0</v>
      </c>
      <c r="J55" s="65"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</row>
    <row r="56" spans="1:99" s="13" customFormat="1" ht="15.75" customHeight="1">
      <c r="A56" s="66"/>
      <c r="B56" s="67"/>
      <c r="C56" s="67"/>
      <c r="D56" s="55" t="s">
        <v>1</v>
      </c>
      <c r="E56" s="30"/>
      <c r="F56" s="30"/>
      <c r="G56" s="68">
        <f>SUM(G44:G55)</f>
        <v>6980814</v>
      </c>
      <c r="H56" s="68">
        <f>SUM(H44:H55)</f>
        <v>6980814</v>
      </c>
      <c r="I56" s="68">
        <f>SUM(I44:I55)</f>
        <v>0</v>
      </c>
      <c r="J56" s="68">
        <f>SUM(J44:J55)</f>
        <v>0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s="5" customFormat="1" ht="44.25" customHeight="1">
      <c r="A57" s="31" t="s">
        <v>20</v>
      </c>
      <c r="B57" s="33"/>
      <c r="C57" s="34"/>
      <c r="D57" s="57" t="s">
        <v>104</v>
      </c>
      <c r="E57" s="69"/>
      <c r="F57" s="69"/>
      <c r="G57" s="70">
        <f aca="true" t="shared" si="2" ref="G57:J58">G58</f>
        <v>95580</v>
      </c>
      <c r="H57" s="70">
        <f t="shared" si="2"/>
        <v>95580</v>
      </c>
      <c r="I57" s="70">
        <f t="shared" si="2"/>
        <v>0</v>
      </c>
      <c r="J57" s="40">
        <f t="shared" si="2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63">
      <c r="A58" s="33" t="s">
        <v>21</v>
      </c>
      <c r="B58" s="33"/>
      <c r="C58" s="34"/>
      <c r="D58" s="35" t="s">
        <v>105</v>
      </c>
      <c r="E58" s="69"/>
      <c r="F58" s="69"/>
      <c r="G58" s="71">
        <f t="shared" si="2"/>
        <v>95580</v>
      </c>
      <c r="H58" s="71">
        <f t="shared" si="2"/>
        <v>95580</v>
      </c>
      <c r="I58" s="71">
        <f t="shared" si="2"/>
        <v>0</v>
      </c>
      <c r="J58" s="45">
        <f t="shared" si="2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10.25">
      <c r="A59" s="33">
        <v>1013140</v>
      </c>
      <c r="B59" s="33">
        <v>3140</v>
      </c>
      <c r="C59" s="42" t="s">
        <v>7</v>
      </c>
      <c r="D59" s="81" t="s">
        <v>8</v>
      </c>
      <c r="E59" s="49" t="s">
        <v>137</v>
      </c>
      <c r="F59" s="47" t="s">
        <v>157</v>
      </c>
      <c r="G59" s="50">
        <f>SUM(H59)</f>
        <v>95580</v>
      </c>
      <c r="H59" s="50">
        <v>95580</v>
      </c>
      <c r="I59" s="50">
        <v>0</v>
      </c>
      <c r="J59" s="56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5" customHeight="1">
      <c r="A60" s="72"/>
      <c r="B60" s="73"/>
      <c r="C60" s="73"/>
      <c r="D60" s="55" t="s">
        <v>1</v>
      </c>
      <c r="E60" s="74"/>
      <c r="F60" s="74"/>
      <c r="G60" s="68">
        <f>SUM(G59)</f>
        <v>95580</v>
      </c>
      <c r="H60" s="68">
        <f>SUM(H59)</f>
        <v>95580</v>
      </c>
      <c r="I60" s="68">
        <f>SUM(I59)</f>
        <v>0</v>
      </c>
      <c r="J60" s="68">
        <f>SUM(J59)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63">
      <c r="A61" s="66" t="s">
        <v>67</v>
      </c>
      <c r="B61" s="73"/>
      <c r="C61" s="73"/>
      <c r="D61" s="55" t="s">
        <v>106</v>
      </c>
      <c r="E61" s="74"/>
      <c r="F61" s="74"/>
      <c r="G61" s="68">
        <f>G62</f>
        <v>6372</v>
      </c>
      <c r="H61" s="68">
        <f>H62</f>
        <v>6372</v>
      </c>
      <c r="I61" s="68">
        <f>I62</f>
        <v>0</v>
      </c>
      <c r="J61" s="68">
        <f>J62</f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72" t="s">
        <v>66</v>
      </c>
      <c r="B62" s="73"/>
      <c r="C62" s="73"/>
      <c r="D62" s="46" t="s">
        <v>107</v>
      </c>
      <c r="E62" s="74"/>
      <c r="F62" s="74"/>
      <c r="G62" s="65">
        <f>SUM(G63)</f>
        <v>6372</v>
      </c>
      <c r="H62" s="65">
        <f>SUM(H63)</f>
        <v>6372</v>
      </c>
      <c r="I62" s="65">
        <f>SUM(I63)</f>
        <v>0</v>
      </c>
      <c r="J62" s="65">
        <f>SUM(J63)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10.25">
      <c r="A63" s="72" t="s">
        <v>68</v>
      </c>
      <c r="B63" s="73" t="s">
        <v>46</v>
      </c>
      <c r="C63" s="73" t="s">
        <v>7</v>
      </c>
      <c r="D63" s="81" t="s">
        <v>8</v>
      </c>
      <c r="E63" s="49" t="s">
        <v>137</v>
      </c>
      <c r="F63" s="47" t="s">
        <v>157</v>
      </c>
      <c r="G63" s="56">
        <f>SUM(H63)</f>
        <v>6372</v>
      </c>
      <c r="H63" s="56">
        <v>6372</v>
      </c>
      <c r="I63" s="50">
        <v>0</v>
      </c>
      <c r="J63" s="56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15" customHeight="1">
      <c r="A64" s="72"/>
      <c r="B64" s="73"/>
      <c r="C64" s="73"/>
      <c r="D64" s="55" t="s">
        <v>1</v>
      </c>
      <c r="E64" s="74"/>
      <c r="F64" s="74"/>
      <c r="G64" s="40">
        <f>SUM(G63)</f>
        <v>6372</v>
      </c>
      <c r="H64" s="40">
        <f>SUM(H63)</f>
        <v>6372</v>
      </c>
      <c r="I64" s="40">
        <f>SUM(I63)</f>
        <v>0</v>
      </c>
      <c r="J64" s="40">
        <f>SUM(J63)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5" customFormat="1" ht="63">
      <c r="A65" s="72" t="s">
        <v>57</v>
      </c>
      <c r="B65" s="73"/>
      <c r="C65" s="73"/>
      <c r="D65" s="55" t="s">
        <v>108</v>
      </c>
      <c r="E65" s="74"/>
      <c r="F65" s="74"/>
      <c r="G65" s="40">
        <f>G66</f>
        <v>19116</v>
      </c>
      <c r="H65" s="40">
        <f>H66</f>
        <v>19116</v>
      </c>
      <c r="I65" s="40">
        <f>I66</f>
        <v>0</v>
      </c>
      <c r="J65" s="40">
        <f>J66</f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5" customFormat="1" ht="63">
      <c r="A66" s="72" t="s">
        <v>58</v>
      </c>
      <c r="B66" s="73"/>
      <c r="C66" s="73"/>
      <c r="D66" s="46" t="s">
        <v>109</v>
      </c>
      <c r="E66" s="74"/>
      <c r="F66" s="74"/>
      <c r="G66" s="45">
        <f>SUM(G67:G67)</f>
        <v>19116</v>
      </c>
      <c r="H66" s="45">
        <f>SUM(H67:H67)</f>
        <v>19116</v>
      </c>
      <c r="I66" s="45">
        <f>SUM(I67:I67)</f>
        <v>0</v>
      </c>
      <c r="J66" s="45">
        <f>SUM(J67:J67)</f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5" customFormat="1" ht="110.25">
      <c r="A67" s="41" t="s">
        <v>59</v>
      </c>
      <c r="B67" s="42" t="s">
        <v>46</v>
      </c>
      <c r="C67" s="42" t="s">
        <v>7</v>
      </c>
      <c r="D67" s="46" t="s">
        <v>131</v>
      </c>
      <c r="E67" s="49" t="s">
        <v>137</v>
      </c>
      <c r="F67" s="47" t="s">
        <v>157</v>
      </c>
      <c r="G67" s="56">
        <f>H67</f>
        <v>19116</v>
      </c>
      <c r="H67" s="56">
        <v>19116</v>
      </c>
      <c r="I67" s="56">
        <v>0</v>
      </c>
      <c r="J67" s="56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13" customFormat="1" ht="15.75">
      <c r="A68" s="31"/>
      <c r="B68" s="31"/>
      <c r="C68" s="57"/>
      <c r="D68" s="55" t="s">
        <v>1</v>
      </c>
      <c r="E68" s="75"/>
      <c r="F68" s="75"/>
      <c r="G68" s="40">
        <f>SUM(G67:G67)</f>
        <v>19116</v>
      </c>
      <c r="H68" s="40">
        <f>SUM(H67:H67)</f>
        <v>19116</v>
      </c>
      <c r="I68" s="40">
        <f>SUM(I67:I67)</f>
        <v>0</v>
      </c>
      <c r="J68" s="40">
        <f>SUM(J67:J67)</f>
        <v>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s="89" customFormat="1" ht="55.5" customHeight="1">
      <c r="A69" s="84" t="s">
        <v>149</v>
      </c>
      <c r="B69" s="85"/>
      <c r="C69" s="86"/>
      <c r="D69" s="87" t="s">
        <v>150</v>
      </c>
      <c r="E69" s="51"/>
      <c r="F69" s="51"/>
      <c r="G69" s="95">
        <f>SUM(G70)</f>
        <v>1000000</v>
      </c>
      <c r="H69" s="95">
        <f>SUM(H70)</f>
        <v>1000000</v>
      </c>
      <c r="I69" s="95">
        <f>SUM(I70)</f>
        <v>0</v>
      </c>
      <c r="J69" s="95">
        <f>SUM(J70)</f>
        <v>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</row>
    <row r="70" spans="1:99" s="89" customFormat="1" ht="47.25" customHeight="1">
      <c r="A70" s="90" t="s">
        <v>151</v>
      </c>
      <c r="B70" s="91"/>
      <c r="C70" s="92"/>
      <c r="D70" s="93" t="s">
        <v>152</v>
      </c>
      <c r="E70" s="51"/>
      <c r="F70" s="51"/>
      <c r="G70" s="96">
        <f>SUM(G71:G72)</f>
        <v>1000000</v>
      </c>
      <c r="H70" s="96">
        <f>SUM(H71:H72)</f>
        <v>1000000</v>
      </c>
      <c r="I70" s="96">
        <f>SUM(I71:I72)</f>
        <v>0</v>
      </c>
      <c r="J70" s="96">
        <f>SUM(J71:J72)</f>
        <v>0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</row>
    <row r="71" spans="1:99" s="89" customFormat="1" ht="73.5" customHeight="1">
      <c r="A71" s="90">
        <v>311884</v>
      </c>
      <c r="B71" s="91">
        <v>8841</v>
      </c>
      <c r="C71" s="92"/>
      <c r="D71" s="94" t="s">
        <v>153</v>
      </c>
      <c r="E71" s="51" t="s">
        <v>155</v>
      </c>
      <c r="F71" s="51" t="s">
        <v>156</v>
      </c>
      <c r="G71" s="96">
        <f>SUM(H71+I71)</f>
        <v>2000000</v>
      </c>
      <c r="H71" s="56">
        <v>1000000</v>
      </c>
      <c r="I71" s="96">
        <v>1000000</v>
      </c>
      <c r="J71" s="96">
        <v>0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</row>
    <row r="72" spans="1:99" s="89" customFormat="1" ht="90.75" customHeight="1">
      <c r="A72" s="90">
        <v>311884</v>
      </c>
      <c r="B72" s="91">
        <v>8841</v>
      </c>
      <c r="C72" s="92"/>
      <c r="D72" s="94" t="s">
        <v>154</v>
      </c>
      <c r="E72" s="51" t="s">
        <v>155</v>
      </c>
      <c r="F72" s="51" t="s">
        <v>156</v>
      </c>
      <c r="G72" s="96">
        <f>SUM(H72+I72)</f>
        <v>-1000000</v>
      </c>
      <c r="H72" s="56">
        <v>0</v>
      </c>
      <c r="I72" s="96">
        <v>-1000000</v>
      </c>
      <c r="J72" s="96">
        <v>0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</row>
    <row r="73" spans="1:99" s="13" customFormat="1" ht="15.75">
      <c r="A73" s="31"/>
      <c r="B73" s="31"/>
      <c r="C73" s="57"/>
      <c r="D73" s="55" t="s">
        <v>1</v>
      </c>
      <c r="E73" s="75"/>
      <c r="F73" s="75"/>
      <c r="G73" s="40">
        <f>SUM(G71:G72)</f>
        <v>1000000</v>
      </c>
      <c r="H73" s="40">
        <v>1000000</v>
      </c>
      <c r="I73" s="40">
        <v>1000000</v>
      </c>
      <c r="J73" s="4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s="18" customFormat="1" ht="27" customHeight="1">
      <c r="A74" s="44"/>
      <c r="B74" s="44"/>
      <c r="C74" s="44"/>
      <c r="D74" s="25" t="s">
        <v>2</v>
      </c>
      <c r="E74" s="44"/>
      <c r="F74" s="44"/>
      <c r="G74" s="40">
        <f>G35+G41+G56+G60+G64+G68+G73</f>
        <v>92283151</v>
      </c>
      <c r="H74" s="40">
        <f>H35+H41+H56+H60+H64+H68+H73</f>
        <v>92253251</v>
      </c>
      <c r="I74" s="40">
        <f>I35+I41+I56+I60+I64+I68+I73</f>
        <v>1029900</v>
      </c>
      <c r="J74" s="40">
        <f>J35+J41+J56+J60+J64+J68</f>
        <v>0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</row>
    <row r="75" spans="4:10" ht="22.5" customHeight="1">
      <c r="D75" s="2"/>
      <c r="E75" s="2"/>
      <c r="F75" s="2"/>
      <c r="G75" s="2"/>
      <c r="H75" s="23"/>
      <c r="I75" s="23"/>
      <c r="J75" s="23"/>
    </row>
    <row r="76" spans="1:99" s="20" customFormat="1" ht="18.75">
      <c r="A76" s="22" t="s">
        <v>3</v>
      </c>
      <c r="B76" s="22"/>
      <c r="C76" s="22"/>
      <c r="D76" s="16"/>
      <c r="E76" s="16"/>
      <c r="F76" s="22"/>
      <c r="G76" s="22" t="s">
        <v>128</v>
      </c>
      <c r="H76" s="26"/>
      <c r="I76" s="26"/>
      <c r="J76" s="26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</row>
    <row r="77" spans="1:99" s="20" customFormat="1" ht="18.75">
      <c r="A77" s="22"/>
      <c r="B77" s="22"/>
      <c r="C77" s="22"/>
      <c r="D77" s="16"/>
      <c r="E77" s="16"/>
      <c r="F77" s="16"/>
      <c r="G77" s="16"/>
      <c r="H77" s="26"/>
      <c r="I77" s="26"/>
      <c r="J77" s="2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</row>
    <row r="78" spans="1:99" s="20" customFormat="1" ht="18.75">
      <c r="A78" s="16" t="s">
        <v>4</v>
      </c>
      <c r="B78" s="16"/>
      <c r="C78" s="16"/>
      <c r="D78" s="16"/>
      <c r="E78" s="16"/>
      <c r="F78" s="16"/>
      <c r="G78" s="16"/>
      <c r="H78" s="26"/>
      <c r="I78" s="26"/>
      <c r="J78" s="2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</row>
    <row r="79" spans="1:99" s="20" customFormat="1" ht="18.75">
      <c r="A79" s="16" t="s">
        <v>5</v>
      </c>
      <c r="B79" s="16"/>
      <c r="C79" s="16"/>
      <c r="D79" s="16"/>
      <c r="E79" s="16"/>
      <c r="F79" s="16"/>
      <c r="G79" s="16" t="s">
        <v>112</v>
      </c>
      <c r="H79" s="26"/>
      <c r="I79" s="26"/>
      <c r="J79" s="2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20" customFormat="1" ht="18.75">
      <c r="A80" s="16" t="s">
        <v>6</v>
      </c>
      <c r="B80" s="16"/>
      <c r="C80" s="16"/>
      <c r="D80" s="16"/>
      <c r="E80" s="16"/>
      <c r="F80" s="16"/>
      <c r="G80" s="16"/>
      <c r="H80" s="26"/>
      <c r="I80" s="26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10" ht="12.75">
      <c r="A81" s="8"/>
      <c r="B81" s="8"/>
      <c r="C81" s="8"/>
      <c r="D81" s="8"/>
      <c r="E81" s="8"/>
      <c r="F81" s="8"/>
      <c r="G81" s="8"/>
      <c r="H81" s="27"/>
      <c r="I81" s="27"/>
      <c r="J81" s="27"/>
    </row>
    <row r="82" spans="8:10" ht="12.75">
      <c r="H82" s="28"/>
      <c r="I82" s="28"/>
      <c r="J82" s="28"/>
    </row>
    <row r="83" spans="8:10" ht="12.75">
      <c r="H83" s="28"/>
      <c r="I83" s="28"/>
      <c r="J83" s="28"/>
    </row>
    <row r="84" spans="8:10" ht="12.75">
      <c r="H84" s="28"/>
      <c r="I84" s="28"/>
      <c r="J84" s="28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</sheetData>
  <sheetProtection/>
  <mergeCells count="16">
    <mergeCell ref="G4:I4"/>
    <mergeCell ref="A6:J6"/>
    <mergeCell ref="A7:J7"/>
    <mergeCell ref="E10:E11"/>
    <mergeCell ref="A10:A11"/>
    <mergeCell ref="D10:D11"/>
    <mergeCell ref="F10:F11"/>
    <mergeCell ref="G10:G11"/>
    <mergeCell ref="I10:J10"/>
    <mergeCell ref="B10:B11"/>
    <mergeCell ref="E38:E39"/>
    <mergeCell ref="F38:F39"/>
    <mergeCell ref="C10:C11"/>
    <mergeCell ref="A8:B8"/>
    <mergeCell ref="A9:B9"/>
    <mergeCell ref="H10:H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2021-12-10T09:59:09Z</cp:lastPrinted>
  <dcterms:created xsi:type="dcterms:W3CDTF">2008-01-03T14:25:14Z</dcterms:created>
  <dcterms:modified xsi:type="dcterms:W3CDTF">2021-12-10T09:59:11Z</dcterms:modified>
  <cp:category/>
  <cp:version/>
  <cp:contentType/>
  <cp:contentStatus/>
</cp:coreProperties>
</file>